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olan\Documents\CAS -2027\"/>
    </mc:Choice>
  </mc:AlternateContent>
  <xr:revisionPtr revIDLastSave="0" documentId="13_ncr:1_{A52E2438-47C6-4586-A96D-32C0870E21B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euil1" sheetId="2" r:id="rId1"/>
  </sheets>
  <definedNames>
    <definedName name="_xlnm.Print_Area" localSheetId="0">Feuil1!$A$1:$D$46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D26" i="2"/>
  <c r="D44" i="2" s="1"/>
  <c r="D27" i="2"/>
  <c r="D30" i="2" l="1"/>
  <c r="D46" i="2"/>
  <c r="B35" i="2" l="1"/>
  <c r="B36" i="2"/>
  <c r="D36" i="2" s="1"/>
  <c r="D35" i="2" l="1"/>
  <c r="D37" i="2" s="1"/>
  <c r="D45" i="2"/>
</calcChain>
</file>

<file path=xl/sharedStrings.xml><?xml version="1.0" encoding="utf-8"?>
<sst xmlns="http://schemas.openxmlformats.org/spreadsheetml/2006/main" count="37" uniqueCount="35">
  <si>
    <t>Calcul des frais de déplacement</t>
  </si>
  <si>
    <t>Pour</t>
  </si>
  <si>
    <t>activer :</t>
  </si>
  <si>
    <t>Modifier</t>
  </si>
  <si>
    <t>le classeur</t>
  </si>
  <si>
    <t>Participants et Encadrement</t>
  </si>
  <si>
    <t>Nombre</t>
  </si>
  <si>
    <t>Chef de courses et adjoints</t>
  </si>
  <si>
    <t>Participants utilisant le transport organisé</t>
  </si>
  <si>
    <t>Participants autonomes (n'utilisant pas le transport organisé)</t>
  </si>
  <si>
    <t>Total des participants</t>
  </si>
  <si>
    <t>Déplacement</t>
  </si>
  <si>
    <t>Kilomètres parcourus</t>
  </si>
  <si>
    <t>Frais transports public du/des chefs de courses</t>
  </si>
  <si>
    <t>Véhicules</t>
  </si>
  <si>
    <t>CHF/km</t>
  </si>
  <si>
    <t>Coût</t>
  </si>
  <si>
    <t>Bus</t>
  </si>
  <si>
    <t>Véhicules privés</t>
  </si>
  <si>
    <t>CHF</t>
  </si>
  <si>
    <t xml:space="preserve">Frais  supplémentaires véhicules (péage, parking, ...) </t>
  </si>
  <si>
    <t>Péages A/R (état 2016)</t>
  </si>
  <si>
    <t>Total</t>
  </si>
  <si>
    <t>La Clusaz</t>
  </si>
  <si>
    <t>Sallanches</t>
  </si>
  <si>
    <t>Coût pour les participants</t>
  </si>
  <si>
    <t>Coût individuel</t>
  </si>
  <si>
    <t>Contrôle</t>
  </si>
  <si>
    <t>Coût par participant utilisant le transport organisé</t>
  </si>
  <si>
    <t>Coût par participant autonome pour transport</t>
  </si>
  <si>
    <t>Total à encaisser</t>
  </si>
  <si>
    <t>Indemnisation des véhicules</t>
  </si>
  <si>
    <t>Montants indiqués avec év. frais supplémentaires inclus (admis identiques pour tous)</t>
  </si>
  <si>
    <t>Véhicule privé (montant net, déduction participation individuelle)</t>
  </si>
  <si>
    <t>Véhicule privé (sans déduction participation individuelle)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</si>
</sst>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0" fontId="0" fillId="3" borderId="0" xfId="0" applyFill="1" applyAlignment="1" applyProtection="1">
      <alignment horizontal="right"/>
      <protection locked="0"/>
    </xf>
    <xf numFmtId="2" fontId="0" fillId="4" borderId="0" xfId="0" applyNumberFormat="1" applyFill="1" applyAlignment="1">
      <alignment horizontal="right"/>
    </xf>
    <xf numFmtId="0" fontId="3" fillId="5" borderId="0" xfId="0" applyFont="1" applyFill="1"/>
    <xf numFmtId="0" fontId="4" fillId="5" borderId="0" xfId="0" applyFont="1" applyFill="1"/>
    <xf numFmtId="0" fontId="5" fillId="0" borderId="0" xfId="0" applyFont="1"/>
    <xf numFmtId="164" fontId="5" fillId="0" borderId="0" xfId="0" applyNumberFormat="1" applyFont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2914650</xdr:colOff>
      <xdr:row>0</xdr:row>
      <xdr:rowOff>9525</xdr:rowOff>
    </xdr:from>
    <xdr:to>
      <xdr:col>3</xdr:col>
      <xdr:colOff>733425</xdr:colOff>
      <xdr:row>4</xdr:row>
      <xdr:rowOff>38100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"/>
          <a:ext cx="22574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5" zoomScaleNormal="100" zoomScaleSheetLayoutView="100" workbookViewId="0">
      <selection activeCell="C20" sqref="C20"/>
    </sheetView>
  </sheetViews>
  <sheetFormatPr baseColWidth="10" defaultColWidth="11.42578125" defaultRowHeight="15" x14ac:dyDescent="0.25"/>
  <cols>
    <col min="1" max="1" width="46.85546875" customWidth="1"/>
    <col min="2" max="4" width="11.42578125" style="1"/>
    <col min="5" max="5" width="5" customWidth="1"/>
  </cols>
  <sheetData>
    <row r="1" spans="1:6" s="5" customFormat="1" ht="17.25" x14ac:dyDescent="0.3">
      <c r="A1" s="3" t="s">
        <v>0</v>
      </c>
      <c r="B1" s="6"/>
      <c r="C1" s="6"/>
      <c r="D1" s="6"/>
    </row>
    <row r="3" spans="1:6" ht="17.25" x14ac:dyDescent="0.3">
      <c r="F3" s="13" t="s">
        <v>1</v>
      </c>
    </row>
    <row r="4" spans="1:6" ht="17.25" x14ac:dyDescent="0.3">
      <c r="F4" s="13" t="s">
        <v>2</v>
      </c>
    </row>
    <row r="5" spans="1:6" ht="17.25" x14ac:dyDescent="0.3">
      <c r="F5" s="14" t="s">
        <v>3</v>
      </c>
    </row>
    <row r="6" spans="1:6" ht="17.25" x14ac:dyDescent="0.3">
      <c r="F6" s="14" t="s">
        <v>4</v>
      </c>
    </row>
    <row r="7" spans="1:6" s="4" customFormat="1" ht="17.25" x14ac:dyDescent="0.3">
      <c r="A7" s="4" t="s">
        <v>5</v>
      </c>
      <c r="B7" s="7"/>
      <c r="C7" s="7"/>
      <c r="D7" s="7"/>
    </row>
    <row r="8" spans="1:6" x14ac:dyDescent="0.25">
      <c r="C8" s="1" t="s">
        <v>6</v>
      </c>
    </row>
    <row r="9" spans="1:6" x14ac:dyDescent="0.25">
      <c r="A9" t="s">
        <v>7</v>
      </c>
      <c r="C9" s="11">
        <v>2</v>
      </c>
    </row>
    <row r="11" spans="1:6" x14ac:dyDescent="0.25">
      <c r="A11" t="s">
        <v>8</v>
      </c>
      <c r="C11" s="11">
        <v>10</v>
      </c>
    </row>
    <row r="12" spans="1:6" x14ac:dyDescent="0.25">
      <c r="A12" t="s">
        <v>9</v>
      </c>
      <c r="C12" s="11">
        <v>0</v>
      </c>
    </row>
    <row r="13" spans="1:6" s="2" customFormat="1" x14ac:dyDescent="0.25">
      <c r="A13" s="2" t="s">
        <v>10</v>
      </c>
      <c r="C13" s="8">
        <f>SUM(C11:C12)</f>
        <v>10</v>
      </c>
      <c r="D13" s="8"/>
    </row>
    <row r="16" spans="1:6" s="4" customFormat="1" ht="17.25" x14ac:dyDescent="0.3">
      <c r="A16" s="4" t="s">
        <v>11</v>
      </c>
      <c r="B16" s="7"/>
      <c r="C16" s="7"/>
      <c r="D16" s="7"/>
    </row>
    <row r="18" spans="1:7" x14ac:dyDescent="0.25">
      <c r="A18" t="s">
        <v>12</v>
      </c>
      <c r="C18" s="11">
        <v>212</v>
      </c>
    </row>
    <row r="20" spans="1:7" x14ac:dyDescent="0.25">
      <c r="A20" t="s">
        <v>13</v>
      </c>
      <c r="C20" s="11">
        <v>0</v>
      </c>
    </row>
    <row r="23" spans="1:7" s="4" customFormat="1" ht="17.25" x14ac:dyDescent="0.3">
      <c r="A23" s="4" t="s">
        <v>14</v>
      </c>
      <c r="B23" s="7"/>
      <c r="C23" s="7"/>
      <c r="D23" s="7"/>
    </row>
    <row r="25" spans="1:7" x14ac:dyDescent="0.25">
      <c r="B25" s="1" t="s">
        <v>15</v>
      </c>
      <c r="C25" s="1" t="s">
        <v>6</v>
      </c>
      <c r="D25" s="1" t="s">
        <v>16</v>
      </c>
    </row>
    <row r="26" spans="1:7" x14ac:dyDescent="0.25">
      <c r="A26" t="s">
        <v>17</v>
      </c>
      <c r="B26" s="1">
        <v>0.55000000000000004</v>
      </c>
      <c r="C26" s="11">
        <v>1</v>
      </c>
      <c r="D26" s="9">
        <f>C18*B26*C26</f>
        <v>116.60000000000001</v>
      </c>
    </row>
    <row r="27" spans="1:7" x14ac:dyDescent="0.25">
      <c r="A27" t="s">
        <v>18</v>
      </c>
      <c r="B27" s="1">
        <v>0.55000000000000004</v>
      </c>
      <c r="C27" s="11">
        <v>1</v>
      </c>
      <c r="D27" s="9">
        <f>C18*B27*C27</f>
        <v>116.60000000000001</v>
      </c>
    </row>
    <row r="28" spans="1:7" x14ac:dyDescent="0.25">
      <c r="C28" s="1" t="s">
        <v>19</v>
      </c>
      <c r="D28" s="9"/>
    </row>
    <row r="29" spans="1:7" x14ac:dyDescent="0.25">
      <c r="A29" s="17" t="s">
        <v>20</v>
      </c>
      <c r="C29" s="11">
        <v>1</v>
      </c>
      <c r="D29" s="9"/>
      <c r="F29" s="15" t="s">
        <v>21</v>
      </c>
      <c r="G29" s="15"/>
    </row>
    <row r="30" spans="1:7" x14ac:dyDescent="0.25">
      <c r="A30" s="2" t="s">
        <v>22</v>
      </c>
      <c r="B30" s="8"/>
      <c r="C30" s="8"/>
      <c r="D30" s="10">
        <f>D26+D27+C29</f>
        <v>234.20000000000002</v>
      </c>
      <c r="F30" s="15" t="s">
        <v>23</v>
      </c>
      <c r="G30" s="16">
        <v>6</v>
      </c>
    </row>
    <row r="31" spans="1:7" x14ac:dyDescent="0.25">
      <c r="F31" s="15" t="s">
        <v>24</v>
      </c>
      <c r="G31" s="16">
        <v>12</v>
      </c>
    </row>
    <row r="33" spans="1:4" s="4" customFormat="1" ht="17.25" x14ac:dyDescent="0.3">
      <c r="A33" s="4" t="s">
        <v>25</v>
      </c>
      <c r="B33" s="7"/>
      <c r="C33" s="7"/>
      <c r="D33" s="7"/>
    </row>
    <row r="34" spans="1:4" x14ac:dyDescent="0.25">
      <c r="B34" s="1" t="s">
        <v>26</v>
      </c>
      <c r="D34" s="1" t="s">
        <v>27</v>
      </c>
    </row>
    <row r="35" spans="1:4" x14ac:dyDescent="0.25">
      <c r="A35" t="s">
        <v>28</v>
      </c>
      <c r="B35" s="12">
        <f>(D30/(C9+C11))*(C9/C13+1)+C20/C13</f>
        <v>23.42</v>
      </c>
      <c r="D35" s="9">
        <f>B35*C11</f>
        <v>234.20000000000002</v>
      </c>
    </row>
    <row r="36" spans="1:4" x14ac:dyDescent="0.25">
      <c r="A36" t="s">
        <v>29</v>
      </c>
      <c r="B36" s="12">
        <f>IF(C12=0,0,((D30)/(C9+C11)*C9/C13)+C20/C13)</f>
        <v>0</v>
      </c>
      <c r="D36" s="9">
        <f>B36*C12</f>
        <v>0</v>
      </c>
    </row>
    <row r="37" spans="1:4" s="2" customFormat="1" x14ac:dyDescent="0.25">
      <c r="A37" s="2" t="s">
        <v>30</v>
      </c>
      <c r="B37" s="8"/>
      <c r="C37" s="8"/>
      <c r="D37" s="10">
        <f>SUM(D35:D36)</f>
        <v>234.20000000000002</v>
      </c>
    </row>
    <row r="38" spans="1:4" s="2" customFormat="1" x14ac:dyDescent="0.25">
      <c r="B38" s="8"/>
      <c r="C38" s="8"/>
      <c r="D38" s="10"/>
    </row>
    <row r="40" spans="1:4" s="4" customFormat="1" ht="17.25" x14ac:dyDescent="0.3">
      <c r="A40" s="4" t="s">
        <v>31</v>
      </c>
      <c r="B40" s="7"/>
      <c r="C40" s="7"/>
      <c r="D40" s="7"/>
    </row>
    <row r="42" spans="1:4" x14ac:dyDescent="0.25">
      <c r="A42" s="15" t="s">
        <v>32</v>
      </c>
      <c r="D42" s="9"/>
    </row>
    <row r="44" spans="1:4" x14ac:dyDescent="0.25">
      <c r="A44" t="s">
        <v>17</v>
      </c>
      <c r="D44" s="12">
        <f>IF(C26=1,D26+C29/(C26+C27),0)</f>
        <v>117.10000000000001</v>
      </c>
    </row>
    <row r="45" spans="1:4" x14ac:dyDescent="0.25">
      <c r="A45" t="s">
        <v>33</v>
      </c>
      <c r="D45" s="12">
        <f>IF(C27&lt;1,"n.a.",(D27/C27)+C29/(C26+C27)-B35)</f>
        <v>93.68</v>
      </c>
    </row>
    <row r="46" spans="1:4" x14ac:dyDescent="0.25">
      <c r="A46" t="s">
        <v>34</v>
      </c>
      <c r="D46" s="12">
        <f>IF(C27&lt;1,"n.a.",D27/C27+C29/(C26+C27))</f>
        <v>117.10000000000001</v>
      </c>
    </row>
  </sheetData>
  <sheetProtection sheet="1" objects="1" scenarios="1" selectLockedCells="1"/>
  <dataValidations count="2">
    <dataValidation type="whole" operator="greaterThanOrEqual" allowBlank="1" showInputMessage="1" showErrorMessage="1" sqref="C27 C29" xr:uid="{00000000-0002-0000-0000-000000000000}">
      <formula1>0</formula1>
    </dataValidation>
    <dataValidation type="whole" allowBlank="1" showInputMessage="1" showErrorMessage="1" sqref="C26" xr:uid="{00000000-0002-0000-0000-000001000000}">
      <formula1>0</formula1>
      <formula2>1</formula2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</dc:creator>
  <cp:keywords/>
  <dc:description/>
  <cp:lastModifiedBy>Roland Meyer</cp:lastModifiedBy>
  <cp:revision/>
  <cp:lastPrinted>2026-09-30T10:27:29Z</cp:lastPrinted>
  <dcterms:created xsi:type="dcterms:W3CDTF">2016-01-12T21:05:32Z</dcterms:created>
  <dcterms:modified xsi:type="dcterms:W3CDTF">2026-10-08T14:09:08Z</dcterms:modified>
  <cp:category/>
  <cp:contentStatus/>
</cp:coreProperties>
</file>